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-hst\Mon Drive (ferzizi@gmail.com)\التدريس\محاسبة البنوك\المحاسبة المالية البنكية 2022 2023\"/>
    </mc:Choice>
  </mc:AlternateContent>
  <xr:revisionPtr revIDLastSave="0" documentId="8_{58FA647C-B31F-41E0-95D6-6C4C7D7D02BA}" xr6:coauthVersionLast="47" xr6:coauthVersionMax="47" xr10:uidLastSave="{00000000-0000-0000-0000-000000000000}"/>
  <bookViews>
    <workbookView xWindow="-120" yWindow="-120" windowWidth="20730" windowHeight="11160" xr2:uid="{53A687CD-709D-4659-BA21-C7713D7CDA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8" i="1" l="1"/>
  <c r="J15" i="1"/>
  <c r="J9" i="1"/>
  <c r="J16" i="1"/>
  <c r="J14" i="1"/>
  <c r="J13" i="1"/>
  <c r="J12" i="1"/>
  <c r="J7" i="1"/>
  <c r="J5" i="1"/>
  <c r="J3" i="1"/>
  <c r="J2" i="1"/>
  <c r="I8" i="1"/>
  <c r="I7" i="1"/>
  <c r="I5" i="1"/>
  <c r="I3" i="1"/>
  <c r="I2" i="1"/>
  <c r="H7" i="1"/>
  <c r="H5" i="1"/>
  <c r="H3" i="1"/>
  <c r="H2" i="1"/>
  <c r="C8" i="1"/>
  <c r="G7" i="1"/>
  <c r="G6" i="1"/>
  <c r="G5" i="1"/>
  <c r="G4" i="1"/>
  <c r="G3" i="1"/>
  <c r="G2" i="1"/>
  <c r="F8" i="1"/>
  <c r="D8" i="1"/>
  <c r="B6" i="1"/>
  <c r="B4" i="1"/>
  <c r="C4" i="1" s="1"/>
  <c r="D4" i="1" s="1"/>
  <c r="D6" i="1"/>
  <c r="D2" i="1"/>
  <c r="C6" i="1"/>
  <c r="C2" i="1"/>
  <c r="J8" i="1" l="1"/>
  <c r="H8" i="1"/>
  <c r="G8" i="1"/>
</calcChain>
</file>

<file path=xl/sharedStrings.xml><?xml version="1.0" encoding="utf-8"?>
<sst xmlns="http://schemas.openxmlformats.org/spreadsheetml/2006/main" count="10" uniqueCount="8">
  <si>
    <t>السنة</t>
  </si>
  <si>
    <t>الفائدة</t>
  </si>
  <si>
    <t>IRG</t>
  </si>
  <si>
    <t>المبلغ</t>
  </si>
  <si>
    <t>السنة المالية</t>
  </si>
  <si>
    <t>المدة</t>
  </si>
  <si>
    <t>الفائدة للسنة المالية</t>
  </si>
  <si>
    <t>الباقي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</si>
</sst>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5" formatCode="_-* #,##0_-;\-* #,##0_-;_-* &quot;-&quot;??_-;_-@_-"/>
    <numFmt numFmtId="168" formatCode="0.0000%"/>
    <numFmt numFmtId="172" formatCode="_-* #,##0.000000_-;\-* #,##0.000000_-;_-* &quot;-&quot;??_-;_-@_-"/>
    <numFmt numFmtId="173" formatCode="_-* #,##0.0000000_-;\-* #,##0.00000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165" fontId="0" fillId="0" borderId="1" xfId="1" applyNumberFormat="1" applyFont="1" applyBorder="1"/>
    <xf numFmtId="165" fontId="0" fillId="0" borderId="0" xfId="1" applyNumberFormat="1" applyFont="1"/>
    <xf numFmtId="165" fontId="0" fillId="0" borderId="1" xfId="0" applyNumberFormat="1" applyBorder="1"/>
    <xf numFmtId="165" fontId="0" fillId="0" borderId="1" xfId="0" applyNumberFormat="1" applyBorder="1" applyAlignment="1">
      <alignment horizontal="center" vertical="center"/>
    </xf>
    <xf numFmtId="10" fontId="0" fillId="0" borderId="0" xfId="2" applyNumberFormat="1" applyFont="1"/>
    <xf numFmtId="168" fontId="0" fillId="0" borderId="0" xfId="2" applyNumberFormat="1" applyFont="1"/>
    <xf numFmtId="172" fontId="0" fillId="0" borderId="0" xfId="1" applyNumberFormat="1" applyFont="1"/>
    <xf numFmtId="173" fontId="0" fillId="0" borderId="0" xfId="1" applyNumberFormat="1" applyFont="1"/>
    <xf numFmtId="0" fontId="0" fillId="0" borderId="1" xfId="1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3DA6B-278E-444D-B821-2CCDD128444F}">
  <dimension ref="A1:J17"/>
  <sheetViews>
    <sheetView rightToLeft="1" tabSelected="1" workbookViewId="0">
      <selection activeCell="G3" sqref="G3:G4"/>
    </sheetView>
  </sheetViews>
  <sheetFormatPr defaultRowHeight="15" x14ac:dyDescent="0.25"/>
  <cols>
    <col min="1" max="1" width="4.85546875" bestFit="1" customWidth="1"/>
    <col min="2" max="2" width="10.28515625" bestFit="1" customWidth="1"/>
    <col min="3" max="3" width="8.85546875" bestFit="1" customWidth="1"/>
    <col min="4" max="4" width="7.85546875" bestFit="1" customWidth="1"/>
    <col min="5" max="5" width="11.140625" style="5" bestFit="1" customWidth="1"/>
    <col min="6" max="6" width="6" style="5" bestFit="1" customWidth="1"/>
    <col min="7" max="7" width="8.85546875" style="5" bestFit="1" customWidth="1"/>
    <col min="8" max="8" width="16.42578125" style="5" bestFit="1" customWidth="1"/>
    <col min="9" max="9" width="7.85546875" style="5" bestFit="1" customWidth="1"/>
    <col min="10" max="10" width="11" style="5" bestFit="1" customWidth="1"/>
  </cols>
  <sheetData>
    <row r="1" spans="1:10" x14ac:dyDescent="0.25">
      <c r="A1" s="1" t="s">
        <v>0</v>
      </c>
      <c r="B1" s="1" t="s">
        <v>3</v>
      </c>
      <c r="C1" s="1" t="s">
        <v>1</v>
      </c>
      <c r="D1" s="1" t="s">
        <v>2</v>
      </c>
      <c r="E1" s="4" t="s">
        <v>4</v>
      </c>
      <c r="F1" s="4" t="s">
        <v>5</v>
      </c>
      <c r="G1" s="4" t="s">
        <v>1</v>
      </c>
      <c r="H1" s="4" t="s">
        <v>6</v>
      </c>
      <c r="I1" s="4" t="s">
        <v>2</v>
      </c>
      <c r="J1" s="4" t="s">
        <v>7</v>
      </c>
    </row>
    <row r="2" spans="1:10" x14ac:dyDescent="0.25">
      <c r="A2" s="2">
        <v>1</v>
      </c>
      <c r="B2" s="3">
        <v>5000000</v>
      </c>
      <c r="C2" s="3">
        <f>+B2*0.0575</f>
        <v>287500</v>
      </c>
      <c r="D2" s="3">
        <f>+C2*0.1</f>
        <v>28750</v>
      </c>
      <c r="E2" s="12">
        <v>2017</v>
      </c>
      <c r="F2" s="4">
        <v>8</v>
      </c>
      <c r="G2" s="4">
        <f>+C2*F2/12</f>
        <v>191666.66666666666</v>
      </c>
      <c r="H2" s="4">
        <f>+G2</f>
        <v>191666.66666666666</v>
      </c>
      <c r="I2" s="4">
        <f>+H2*0.1</f>
        <v>19166.666666666668</v>
      </c>
      <c r="J2" s="4">
        <f>+H2-I2</f>
        <v>172500</v>
      </c>
    </row>
    <row r="3" spans="1:10" x14ac:dyDescent="0.25">
      <c r="A3" s="2"/>
      <c r="B3" s="3"/>
      <c r="C3" s="3"/>
      <c r="D3" s="3"/>
      <c r="E3" s="12">
        <v>2018</v>
      </c>
      <c r="F3" s="4">
        <v>4</v>
      </c>
      <c r="G3" s="4">
        <f>+C2*F3/12</f>
        <v>95833.333333333328</v>
      </c>
      <c r="H3" s="7">
        <f>+G3+G4</f>
        <v>297418.75</v>
      </c>
      <c r="I3" s="7">
        <f>+H3*0.1</f>
        <v>29741.875</v>
      </c>
      <c r="J3" s="7">
        <f>+H3-I3</f>
        <v>267676.875</v>
      </c>
    </row>
    <row r="4" spans="1:10" x14ac:dyDescent="0.25">
      <c r="A4" s="2">
        <v>2</v>
      </c>
      <c r="B4" s="3">
        <f>+B2+C2-D2</f>
        <v>5258750</v>
      </c>
      <c r="C4" s="3">
        <f>+B4*0.0575</f>
        <v>302378.125</v>
      </c>
      <c r="D4" s="3">
        <f>+C4*0.1</f>
        <v>30237.8125</v>
      </c>
      <c r="E4" s="12">
        <v>2018</v>
      </c>
      <c r="F4" s="4">
        <v>8</v>
      </c>
      <c r="G4" s="4">
        <f>+C4*F4/12</f>
        <v>201585.41666666666</v>
      </c>
      <c r="H4" s="2"/>
      <c r="I4" s="2"/>
      <c r="J4" s="2"/>
    </row>
    <row r="5" spans="1:10" x14ac:dyDescent="0.25">
      <c r="A5" s="2"/>
      <c r="B5" s="3"/>
      <c r="C5" s="3"/>
      <c r="D5" s="3"/>
      <c r="E5" s="12">
        <v>2019</v>
      </c>
      <c r="F5" s="4">
        <v>4</v>
      </c>
      <c r="G5" s="4">
        <f>+C4*F5/12</f>
        <v>100792.70833333333</v>
      </c>
      <c r="H5" s="7">
        <f>+G5+G6</f>
        <v>312810.17031250003</v>
      </c>
      <c r="I5" s="7">
        <f>+H5*0.1</f>
        <v>31281.017031250005</v>
      </c>
      <c r="J5" s="7">
        <f>+H5-I5</f>
        <v>281529.15328125004</v>
      </c>
    </row>
    <row r="6" spans="1:10" x14ac:dyDescent="0.25">
      <c r="A6" s="2">
        <v>3</v>
      </c>
      <c r="B6" s="3">
        <f>+B4+C4-D4</f>
        <v>5530890.3125</v>
      </c>
      <c r="C6" s="3">
        <f>+B6*0.0575</f>
        <v>318026.19296875002</v>
      </c>
      <c r="D6" s="3">
        <f>+C6*0.1</f>
        <v>31802.619296875004</v>
      </c>
      <c r="E6" s="12">
        <v>2019</v>
      </c>
      <c r="F6" s="4">
        <v>8</v>
      </c>
      <c r="G6" s="4">
        <f>+C6*F6/12</f>
        <v>212017.46197916669</v>
      </c>
      <c r="H6" s="2"/>
      <c r="I6" s="2"/>
      <c r="J6" s="2"/>
    </row>
    <row r="7" spans="1:10" x14ac:dyDescent="0.25">
      <c r="A7" s="2"/>
      <c r="B7" s="3"/>
      <c r="C7" s="3"/>
      <c r="D7" s="3"/>
      <c r="E7" s="12">
        <v>2020</v>
      </c>
      <c r="F7" s="4">
        <v>4</v>
      </c>
      <c r="G7" s="4">
        <f>+C6*F7/12</f>
        <v>106008.73098958335</v>
      </c>
      <c r="H7" s="4">
        <f>+G7</f>
        <v>106008.73098958335</v>
      </c>
      <c r="I7" s="4">
        <f>+H7*0.1</f>
        <v>10600.873098958335</v>
      </c>
      <c r="J7" s="4">
        <f>+H7-I7</f>
        <v>95407.857890625019</v>
      </c>
    </row>
    <row r="8" spans="1:10" x14ac:dyDescent="0.25">
      <c r="A8" s="1"/>
      <c r="B8" s="6">
        <f>+B6+C6-D6</f>
        <v>5817113.8861718755</v>
      </c>
      <c r="C8" s="4">
        <f>SUM(C2:C7)</f>
        <v>907904.31796875002</v>
      </c>
      <c r="D8" s="4">
        <f>SUM(D2:D7)</f>
        <v>90790.431796874997</v>
      </c>
      <c r="E8" s="12"/>
      <c r="F8" s="4">
        <f>SUM(F2:F7)</f>
        <v>36</v>
      </c>
      <c r="G8" s="4">
        <f>SUM(G2:G7)</f>
        <v>907904.31796875002</v>
      </c>
      <c r="H8" s="4">
        <f>SUM(H2:H7)</f>
        <v>907904.31796874991</v>
      </c>
      <c r="I8" s="4">
        <f>SUM(I2:I7)</f>
        <v>90790.431796875026</v>
      </c>
      <c r="J8" s="4">
        <f>SUM(J2:J7)</f>
        <v>817113.88617187506</v>
      </c>
    </row>
    <row r="9" spans="1:10" x14ac:dyDescent="0.25">
      <c r="J9" s="5">
        <f>+J8+B2</f>
        <v>5817113.8861718755</v>
      </c>
    </row>
    <row r="11" spans="1:10" x14ac:dyDescent="0.25">
      <c r="F11" s="10"/>
      <c r="G11" s="10"/>
      <c r="H11" s="10"/>
      <c r="I11" s="10"/>
      <c r="J11" s="8">
        <v>5.7500000000000002E-2</v>
      </c>
    </row>
    <row r="12" spans="1:10" x14ac:dyDescent="0.25">
      <c r="F12" s="10"/>
      <c r="G12" s="10"/>
      <c r="H12" s="10"/>
      <c r="I12" s="10"/>
      <c r="J12" s="9">
        <f>+J11*0.9</f>
        <v>5.1750000000000004E-2</v>
      </c>
    </row>
    <row r="13" spans="1:10" x14ac:dyDescent="0.25">
      <c r="F13" s="10"/>
      <c r="G13" s="10"/>
      <c r="H13" s="10"/>
      <c r="I13" s="10"/>
      <c r="J13" s="11">
        <f>1+J12</f>
        <v>1.05175</v>
      </c>
    </row>
    <row r="14" spans="1:10" x14ac:dyDescent="0.25">
      <c r="F14" s="10"/>
      <c r="G14" s="10"/>
      <c r="H14" s="10"/>
      <c r="I14" s="10"/>
      <c r="J14" s="11">
        <f>J13*J13*J13</f>
        <v>1.1634227772343748</v>
      </c>
    </row>
    <row r="15" spans="1:10" x14ac:dyDescent="0.25">
      <c r="F15" s="10"/>
      <c r="G15" s="10"/>
      <c r="H15" s="10"/>
      <c r="I15" s="10"/>
      <c r="J15" s="4">
        <f>+J14*5000000</f>
        <v>5817113.8861718737</v>
      </c>
    </row>
    <row r="16" spans="1:10" x14ac:dyDescent="0.25">
      <c r="F16" s="10"/>
      <c r="G16" s="10"/>
      <c r="H16" s="10"/>
      <c r="I16" s="10"/>
      <c r="J16" s="11">
        <f>+J15-J9</f>
        <v>0</v>
      </c>
    </row>
    <row r="17" spans="10:10" x14ac:dyDescent="0.25">
      <c r="J17" s="11"/>
    </row>
  </sheetData>
  <mergeCells count="18">
    <mergeCell ref="I3:I4"/>
    <mergeCell ref="I5:I6"/>
    <mergeCell ref="J3:J4"/>
    <mergeCell ref="J5:J6"/>
    <mergeCell ref="B4:B5"/>
    <mergeCell ref="B6:B7"/>
    <mergeCell ref="H3:H4"/>
    <mergeCell ref="H5:H6"/>
    <mergeCell ref="A2:A3"/>
    <mergeCell ref="A4:A5"/>
    <mergeCell ref="A6:A7"/>
    <mergeCell ref="C2:C3"/>
    <mergeCell ref="D2:D3"/>
    <mergeCell ref="D4:D5"/>
    <mergeCell ref="C4:C5"/>
    <mergeCell ref="C6:C7"/>
    <mergeCell ref="D6:D7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User-hst</dc:creator>
  <cp:lastModifiedBy>User-hst</cp:lastModifiedBy>
  <dcterms:created xsi:type="dcterms:W3CDTF">2022-12-03T08:34:00Z</dcterms:created>
  <dcterms:modified xsi:type="dcterms:W3CDTF">2022-12-03T09:51:38Z</dcterms:modified>
</cp:coreProperties>
</file>